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95" windowHeight="48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29"/>
  <c r="D30"/>
  <c r="D31"/>
  <c r="D32"/>
  <c r="D28"/>
  <c r="D21"/>
  <c r="D22"/>
  <c r="D23"/>
  <c r="D24"/>
  <c r="D25"/>
  <c r="D26"/>
  <c r="D20"/>
  <c r="D14"/>
  <c r="D15"/>
  <c r="D16"/>
  <c r="D17"/>
  <c r="D18"/>
  <c r="D13"/>
  <c r="D8"/>
  <c r="D4"/>
  <c r="C29"/>
  <c r="C28"/>
  <c r="C20"/>
  <c r="B9"/>
  <c r="C5"/>
  <c r="C9" s="1"/>
  <c r="C33" s="1"/>
  <c r="C36" s="1"/>
  <c r="D5"/>
  <c r="B5"/>
  <c r="B25"/>
  <c r="D9" l="1"/>
  <c r="D33" s="1"/>
  <c r="B33"/>
  <c r="B36" s="1"/>
</calcChain>
</file>

<file path=xl/sharedStrings.xml><?xml version="1.0" encoding="utf-8"?>
<sst xmlns="http://schemas.openxmlformats.org/spreadsheetml/2006/main" count="38" uniqueCount="38">
  <si>
    <t>Produits</t>
  </si>
  <si>
    <t>Total produits</t>
  </si>
  <si>
    <t>Charges</t>
  </si>
  <si>
    <t>Charge d'exploitation</t>
  </si>
  <si>
    <t>Charges externes</t>
  </si>
  <si>
    <t xml:space="preserve">     Divers</t>
  </si>
  <si>
    <t>Frais de personnel</t>
  </si>
  <si>
    <t>Dotation aux amortissements (DAP)</t>
  </si>
  <si>
    <t>Charges financières</t>
  </si>
  <si>
    <t>Charges exceptionnelles</t>
  </si>
  <si>
    <t>Avances aux cultures</t>
  </si>
  <si>
    <t>Indemnités et subventions d'exploitation</t>
  </si>
  <si>
    <t>RAP</t>
  </si>
  <si>
    <t>Autres</t>
  </si>
  <si>
    <t>Appprovisionnement</t>
  </si>
  <si>
    <t xml:space="preserve">     Engrais et amendements</t>
  </si>
  <si>
    <t xml:space="preserve">      Semences et plants</t>
  </si>
  <si>
    <t xml:space="preserve">     Produits de défense des végétaux</t>
  </si>
  <si>
    <t xml:space="preserve">     Carburants</t>
  </si>
  <si>
    <t xml:space="preserve">     Fournitures</t>
  </si>
  <si>
    <t>Autres achats</t>
  </si>
  <si>
    <t xml:space="preserve">     Fermages</t>
  </si>
  <si>
    <t xml:space="preserve">     Entretien et réparation</t>
  </si>
  <si>
    <t xml:space="preserve">     Prime d'assurances</t>
  </si>
  <si>
    <t xml:space="preserve">     Etudes, recherches, documentation</t>
  </si>
  <si>
    <t xml:space="preserve">     Rémunération d'intermédiaires, honoraire</t>
  </si>
  <si>
    <t xml:space="preserve">     Rémunération du personnel</t>
  </si>
  <si>
    <t xml:space="preserve">     Rémunération des associés</t>
  </si>
  <si>
    <t xml:space="preserve">     Cotisations sociales de l'exploitation</t>
  </si>
  <si>
    <t xml:space="preserve">     Charges sociales sur salaires et autres charges personnel</t>
  </si>
  <si>
    <t>Résultat d'exploitation</t>
  </si>
  <si>
    <t>Resultat de l'exercice</t>
  </si>
  <si>
    <t>Ventes de produits végétaux</t>
  </si>
  <si>
    <t>Chiffre d'affaires</t>
  </si>
  <si>
    <t>Impôts et taxes</t>
  </si>
  <si>
    <t>1/1/2009 
- 
31/03/2009</t>
  </si>
  <si>
    <t>1/4/2009
-
31/03/2010</t>
  </si>
  <si>
    <t>1/04/2010
-
31/03/2011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</si>
</sst>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165" fontId="1" fillId="0" borderId="0" xfId="1" applyNumberFormat="1" applyFont="1"/>
    <xf numFmtId="165" fontId="1" fillId="0" borderId="0" xfId="1" applyNumberFormat="1" applyFont="1" applyAlignment="1">
      <alignment horizontal="center" wrapText="1"/>
    </xf>
    <xf numFmtId="165" fontId="2" fillId="0" borderId="0" xfId="1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="85" zoomScaleNormal="85" workbookViewId="0">
      <selection activeCell="D16" sqref="D16"/>
    </sheetView>
  </sheetViews>
  <sheetFormatPr baseColWidth="10" defaultRowHeight="15"/>
  <cols>
    <col min="1" max="1" width="41.85546875" bestFit="1" customWidth="1"/>
  </cols>
  <sheetData>
    <row r="1" spans="1:4" ht="34.5">
      <c r="A1" s="2"/>
      <c r="B1" s="3" t="s">
        <v>35</v>
      </c>
      <c r="C1" s="3" t="s">
        <v>36</v>
      </c>
      <c r="D1" s="3" t="s">
        <v>37</v>
      </c>
    </row>
    <row r="2" spans="1:4">
      <c r="A2" s="4" t="s">
        <v>0</v>
      </c>
      <c r="B2" s="2"/>
      <c r="C2" s="2"/>
      <c r="D2" s="2"/>
    </row>
    <row r="3" spans="1:4">
      <c r="A3" s="2" t="s">
        <v>32</v>
      </c>
      <c r="B3" s="2">
        <v>0</v>
      </c>
      <c r="C3" s="2">
        <v>120000</v>
      </c>
      <c r="D3" s="2">
        <v>100000</v>
      </c>
    </row>
    <row r="4" spans="1:4">
      <c r="A4" s="2" t="s">
        <v>10</v>
      </c>
      <c r="B4" s="2">
        <v>71197</v>
      </c>
      <c r="C4" s="2">
        <v>10000</v>
      </c>
      <c r="D4" s="2">
        <f>C4</f>
        <v>10000</v>
      </c>
    </row>
    <row r="5" spans="1:4" s="1" customFormat="1">
      <c r="A5" s="4" t="s">
        <v>33</v>
      </c>
      <c r="B5" s="2">
        <f>SUM(B3:B4)</f>
        <v>71197</v>
      </c>
      <c r="C5" s="2">
        <f t="shared" ref="C5:D5" si="0">SUM(C3:C4)</f>
        <v>130000</v>
      </c>
      <c r="D5" s="2">
        <f t="shared" si="0"/>
        <v>110000</v>
      </c>
    </row>
    <row r="6" spans="1:4">
      <c r="A6" s="2" t="s">
        <v>11</v>
      </c>
      <c r="B6" s="2"/>
      <c r="C6" s="2">
        <v>60000</v>
      </c>
      <c r="D6" s="2">
        <v>50000</v>
      </c>
    </row>
    <row r="7" spans="1:4">
      <c r="A7" s="2" t="s">
        <v>12</v>
      </c>
      <c r="B7" s="2"/>
      <c r="C7" s="2"/>
      <c r="D7" s="2"/>
    </row>
    <row r="8" spans="1:4">
      <c r="A8" s="2" t="s">
        <v>13</v>
      </c>
      <c r="B8" s="2"/>
      <c r="C8" s="2">
        <v>9000</v>
      </c>
      <c r="D8" s="2">
        <f>C8</f>
        <v>9000</v>
      </c>
    </row>
    <row r="9" spans="1:4">
      <c r="A9" s="2" t="s">
        <v>1</v>
      </c>
      <c r="B9" s="2">
        <f>SUM(B5:B8)</f>
        <v>71197</v>
      </c>
      <c r="C9" s="2">
        <f t="shared" ref="C9:D9" si="1">SUM(C5:C8)</f>
        <v>199000</v>
      </c>
      <c r="D9" s="2">
        <f t="shared" si="1"/>
        <v>169000</v>
      </c>
    </row>
    <row r="10" spans="1:4">
      <c r="A10" s="4" t="s">
        <v>2</v>
      </c>
      <c r="B10" s="2"/>
      <c r="C10" s="2"/>
      <c r="D10" s="2"/>
    </row>
    <row r="11" spans="1:4">
      <c r="A11" s="4" t="s">
        <v>3</v>
      </c>
      <c r="B11" s="2"/>
      <c r="C11" s="2"/>
      <c r="D11" s="2"/>
    </row>
    <row r="12" spans="1:4">
      <c r="A12" s="4" t="s">
        <v>14</v>
      </c>
      <c r="B12" s="2"/>
      <c r="C12" s="2"/>
      <c r="D12" s="2"/>
    </row>
    <row r="13" spans="1:4">
      <c r="A13" s="2" t="s">
        <v>15</v>
      </c>
      <c r="B13" s="2">
        <v>23931</v>
      </c>
      <c r="C13" s="2">
        <v>20000</v>
      </c>
      <c r="D13" s="2">
        <f>C13</f>
        <v>20000</v>
      </c>
    </row>
    <row r="14" spans="1:4">
      <c r="A14" s="2" t="s">
        <v>16</v>
      </c>
      <c r="B14" s="2">
        <v>1365</v>
      </c>
      <c r="C14" s="2">
        <v>1200</v>
      </c>
      <c r="D14" s="2">
        <f t="shared" ref="D14:D18" si="2">C14</f>
        <v>1200</v>
      </c>
    </row>
    <row r="15" spans="1:4">
      <c r="A15" s="2" t="s">
        <v>17</v>
      </c>
      <c r="B15" s="2">
        <v>113</v>
      </c>
      <c r="C15" s="2">
        <v>26000</v>
      </c>
      <c r="D15" s="2">
        <f t="shared" si="2"/>
        <v>26000</v>
      </c>
    </row>
    <row r="16" spans="1:4" s="1" customFormat="1">
      <c r="A16" s="2" t="s">
        <v>18</v>
      </c>
      <c r="B16" s="2">
        <v>0</v>
      </c>
      <c r="C16" s="2">
        <v>6500</v>
      </c>
      <c r="D16" s="2">
        <f t="shared" si="2"/>
        <v>6500</v>
      </c>
    </row>
    <row r="17" spans="1:4" s="1" customFormat="1">
      <c r="A17" s="2" t="s">
        <v>19</v>
      </c>
      <c r="B17" s="2">
        <v>200</v>
      </c>
      <c r="C17" s="2">
        <v>1000</v>
      </c>
      <c r="D17" s="2">
        <f t="shared" si="2"/>
        <v>1000</v>
      </c>
    </row>
    <row r="18" spans="1:4">
      <c r="A18" s="4" t="s">
        <v>20</v>
      </c>
      <c r="B18" s="2">
        <v>36366</v>
      </c>
      <c r="C18" s="2">
        <v>2200</v>
      </c>
      <c r="D18" s="2">
        <f t="shared" si="2"/>
        <v>2200</v>
      </c>
    </row>
    <row r="19" spans="1:4">
      <c r="A19" s="4" t="s">
        <v>4</v>
      </c>
      <c r="B19" s="2"/>
      <c r="C19" s="2"/>
      <c r="D19" s="2"/>
    </row>
    <row r="20" spans="1:4">
      <c r="A20" s="2" t="s">
        <v>21</v>
      </c>
      <c r="B20" s="2">
        <v>7105</v>
      </c>
      <c r="C20" s="2">
        <f>13000+24000</f>
        <v>37000</v>
      </c>
      <c r="D20" s="2">
        <f>C20</f>
        <v>37000</v>
      </c>
    </row>
    <row r="21" spans="1:4">
      <c r="A21" s="2" t="s">
        <v>22</v>
      </c>
      <c r="B21" s="2">
        <v>1568</v>
      </c>
      <c r="C21" s="2">
        <v>6000</v>
      </c>
      <c r="D21" s="2">
        <f t="shared" ref="D21:D26" si="3">C21</f>
        <v>6000</v>
      </c>
    </row>
    <row r="22" spans="1:4" s="1" customFormat="1">
      <c r="A22" s="2" t="s">
        <v>23</v>
      </c>
      <c r="B22" s="2">
        <v>1494</v>
      </c>
      <c r="C22" s="2">
        <v>7000</v>
      </c>
      <c r="D22" s="2">
        <f t="shared" si="3"/>
        <v>7000</v>
      </c>
    </row>
    <row r="23" spans="1:4" s="1" customFormat="1">
      <c r="A23" s="2" t="s">
        <v>24</v>
      </c>
      <c r="B23" s="2">
        <v>262</v>
      </c>
      <c r="C23" s="2">
        <v>550</v>
      </c>
      <c r="D23" s="2">
        <f t="shared" si="3"/>
        <v>550</v>
      </c>
    </row>
    <row r="24" spans="1:4" s="1" customFormat="1">
      <c r="A24" s="2" t="s">
        <v>25</v>
      </c>
      <c r="B24" s="2">
        <v>4534</v>
      </c>
      <c r="C24" s="2">
        <v>2000</v>
      </c>
      <c r="D24" s="2">
        <f t="shared" si="3"/>
        <v>2000</v>
      </c>
    </row>
    <row r="25" spans="1:4" s="1" customFormat="1">
      <c r="A25" s="2" t="s">
        <v>5</v>
      </c>
      <c r="B25" s="2">
        <f>129+161+716</f>
        <v>1006</v>
      </c>
      <c r="C25" s="2">
        <v>2000</v>
      </c>
      <c r="D25" s="2">
        <f t="shared" si="3"/>
        <v>2000</v>
      </c>
    </row>
    <row r="26" spans="1:4" s="1" customFormat="1">
      <c r="A26" s="4" t="s">
        <v>34</v>
      </c>
      <c r="B26" s="2"/>
      <c r="C26" s="2">
        <v>3000</v>
      </c>
      <c r="D26" s="2">
        <f t="shared" si="3"/>
        <v>3000</v>
      </c>
    </row>
    <row r="27" spans="1:4">
      <c r="A27" s="4" t="s">
        <v>6</v>
      </c>
      <c r="B27" s="2"/>
      <c r="C27" s="2"/>
      <c r="D27" s="2"/>
    </row>
    <row r="28" spans="1:4">
      <c r="A28" s="2" t="s">
        <v>26</v>
      </c>
      <c r="B28" s="2">
        <v>7671</v>
      </c>
      <c r="C28" s="2">
        <f>B28*4</f>
        <v>30684</v>
      </c>
      <c r="D28" s="2">
        <f>C28</f>
        <v>30684</v>
      </c>
    </row>
    <row r="29" spans="1:4">
      <c r="A29" s="2" t="s">
        <v>27</v>
      </c>
      <c r="B29" s="2">
        <v>1800</v>
      </c>
      <c r="C29" s="2">
        <f>600*12</f>
        <v>7200</v>
      </c>
      <c r="D29" s="2">
        <f t="shared" ref="D29:D32" si="4">C29</f>
        <v>7200</v>
      </c>
    </row>
    <row r="30" spans="1:4">
      <c r="A30" s="2" t="s">
        <v>28</v>
      </c>
      <c r="B30" s="2"/>
      <c r="C30" s="2">
        <v>20000</v>
      </c>
      <c r="D30" s="2">
        <f t="shared" si="4"/>
        <v>20000</v>
      </c>
    </row>
    <row r="31" spans="1:4">
      <c r="A31" s="2" t="s">
        <v>29</v>
      </c>
      <c r="B31" s="2">
        <v>3200</v>
      </c>
      <c r="C31" s="2">
        <v>13000</v>
      </c>
      <c r="D31" s="2">
        <f t="shared" si="4"/>
        <v>13000</v>
      </c>
    </row>
    <row r="32" spans="1:4">
      <c r="A32" s="4" t="s">
        <v>7</v>
      </c>
      <c r="B32" s="2">
        <v>8650</v>
      </c>
      <c r="C32" s="2">
        <v>2800</v>
      </c>
      <c r="D32" s="2">
        <f t="shared" si="4"/>
        <v>2800</v>
      </c>
    </row>
    <row r="33" spans="1:4" s="1" customFormat="1">
      <c r="A33" s="4" t="s">
        <v>30</v>
      </c>
      <c r="B33" s="2">
        <f>B9-SUM(B13:B32)</f>
        <v>-28068</v>
      </c>
      <c r="C33" s="2">
        <f t="shared" ref="C33:D33" si="5">C9-SUM(C13:C32)</f>
        <v>10866</v>
      </c>
      <c r="D33" s="2">
        <f t="shared" si="5"/>
        <v>-19134</v>
      </c>
    </row>
    <row r="34" spans="1:4">
      <c r="A34" s="4" t="s">
        <v>8</v>
      </c>
      <c r="B34" s="2">
        <v>525</v>
      </c>
      <c r="C34" s="2">
        <v>1000</v>
      </c>
      <c r="D34" s="2">
        <f>C34</f>
        <v>1000</v>
      </c>
    </row>
    <row r="35" spans="1:4">
      <c r="A35" s="4" t="s">
        <v>9</v>
      </c>
      <c r="B35" s="2"/>
      <c r="C35" s="2"/>
      <c r="D35" s="2"/>
    </row>
    <row r="36" spans="1:4">
      <c r="A36" s="4" t="s">
        <v>31</v>
      </c>
      <c r="B36" s="2">
        <f>B33-B34</f>
        <v>-28593</v>
      </c>
      <c r="C36" s="2">
        <f>C33-C34</f>
        <v>9866</v>
      </c>
      <c r="D36" s="2">
        <f>D33-D34</f>
        <v>-20134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2010-05-17T16:26:22Z</dcterms:created>
  <dcterms:modified xsi:type="dcterms:W3CDTF">2010-05-18T06:35:31Z</dcterms:modified>
</cp:coreProperties>
</file>